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ghtm\Desktop\"/>
    </mc:Choice>
  </mc:AlternateContent>
  <xr:revisionPtr revIDLastSave="0" documentId="13_ncr:1_{B882B275-3F30-4944-8125-12EECAE0E633}" xr6:coauthVersionLast="47" xr6:coauthVersionMax="47" xr10:uidLastSave="{00000000-0000-0000-0000-000000000000}"/>
  <bookViews>
    <workbookView xWindow="-120" yWindow="-120" windowWidth="29040" windowHeight="15840" xr2:uid="{494E210A-5054-4F0D-8F6C-10EF9E11161A}"/>
  </bookViews>
  <sheets>
    <sheet name="Trade Perf 2011 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M25" i="1"/>
  <c r="L26" i="1"/>
  <c r="L25" i="1"/>
  <c r="K26" i="1"/>
  <c r="K25" i="1"/>
  <c r="I26" i="1"/>
  <c r="I25" i="1"/>
  <c r="C27" i="1"/>
  <c r="C16" i="1"/>
  <c r="G27" i="1"/>
  <c r="H27" i="1"/>
  <c r="D27" i="1"/>
  <c r="C24" i="1"/>
  <c r="E25" i="1"/>
  <c r="E26" i="1"/>
  <c r="L27" i="1" l="1"/>
  <c r="K27" i="1"/>
  <c r="I23" i="1"/>
  <c r="L23" i="1"/>
  <c r="K23" i="1"/>
  <c r="H24" i="1"/>
  <c r="G24" i="1"/>
  <c r="E23" i="1"/>
  <c r="D24" i="1"/>
  <c r="H22" i="1"/>
  <c r="G22" i="1"/>
  <c r="D22" i="1"/>
  <c r="C22" i="1"/>
  <c r="L21" i="1"/>
  <c r="K21" i="1"/>
  <c r="I21" i="1"/>
  <c r="E21" i="1"/>
  <c r="H20" i="1"/>
  <c r="G20" i="1"/>
  <c r="D20" i="1"/>
  <c r="C20" i="1"/>
  <c r="L19" i="1"/>
  <c r="K19" i="1"/>
  <c r="I19" i="1"/>
  <c r="E19" i="1"/>
  <c r="H18" i="1"/>
  <c r="G18" i="1"/>
  <c r="D18" i="1"/>
  <c r="C18" i="1"/>
  <c r="L17" i="1"/>
  <c r="K17" i="1"/>
  <c r="I17" i="1"/>
  <c r="E17" i="1"/>
  <c r="H16" i="1"/>
  <c r="G16" i="1"/>
  <c r="D16" i="1"/>
  <c r="L15" i="1"/>
  <c r="K15" i="1"/>
  <c r="I15" i="1"/>
  <c r="E15" i="1"/>
  <c r="H14" i="1"/>
  <c r="G14" i="1"/>
  <c r="D14" i="1"/>
  <c r="C14" i="1"/>
  <c r="L13" i="1"/>
  <c r="K13" i="1"/>
  <c r="I13" i="1"/>
  <c r="E13" i="1"/>
  <c r="H12" i="1"/>
  <c r="G12" i="1"/>
  <c r="D12" i="1"/>
  <c r="C12" i="1"/>
  <c r="L11" i="1"/>
  <c r="K11" i="1"/>
  <c r="I11" i="1"/>
  <c r="E11" i="1"/>
  <c r="H10" i="1"/>
  <c r="G10" i="1"/>
  <c r="D10" i="1"/>
  <c r="C10" i="1"/>
  <c r="L9" i="1"/>
  <c r="K9" i="1"/>
  <c r="I9" i="1"/>
  <c r="E9" i="1"/>
  <c r="H8" i="1"/>
  <c r="G8" i="1"/>
  <c r="D8" i="1"/>
  <c r="C8" i="1"/>
  <c r="L7" i="1"/>
  <c r="K7" i="1"/>
  <c r="I7" i="1"/>
  <c r="E7" i="1"/>
  <c r="H6" i="1"/>
  <c r="G6" i="1"/>
  <c r="D6" i="1"/>
  <c r="C6" i="1"/>
  <c r="L5" i="1"/>
  <c r="K5" i="1"/>
  <c r="I5" i="1"/>
  <c r="E5" i="1"/>
  <c r="L4" i="1"/>
  <c r="K4" i="1"/>
  <c r="I4" i="1"/>
  <c r="E4" i="1"/>
  <c r="L6" i="1" l="1"/>
  <c r="K18" i="1"/>
  <c r="K6" i="1"/>
  <c r="K24" i="1"/>
  <c r="K10" i="1"/>
  <c r="M23" i="1"/>
  <c r="L24" i="1"/>
  <c r="M11" i="1"/>
  <c r="K22" i="1"/>
  <c r="L14" i="1"/>
  <c r="L18" i="1"/>
  <c r="K12" i="1"/>
  <c r="M21" i="1"/>
  <c r="M15" i="1"/>
  <c r="K14" i="1"/>
  <c r="K8" i="1"/>
  <c r="M5" i="1"/>
  <c r="M7" i="1"/>
  <c r="M9" i="1"/>
  <c r="K20" i="1"/>
  <c r="L16" i="1"/>
  <c r="M17" i="1"/>
  <c r="L22" i="1"/>
  <c r="M4" i="1"/>
  <c r="L12" i="1"/>
  <c r="L10" i="1"/>
  <c r="K16" i="1"/>
  <c r="M19" i="1"/>
  <c r="L8" i="1"/>
  <c r="L20" i="1"/>
  <c r="M13" i="1"/>
</calcChain>
</file>

<file path=xl/sharedStrings.xml><?xml version="1.0" encoding="utf-8"?>
<sst xmlns="http://schemas.openxmlformats.org/spreadsheetml/2006/main" count="27" uniqueCount="15">
  <si>
    <t>Year</t>
  </si>
  <si>
    <t>Goods    €bn</t>
  </si>
  <si>
    <t>Services    €bn</t>
  </si>
  <si>
    <t>Total   €bn</t>
  </si>
  <si>
    <t>Imports</t>
  </si>
  <si>
    <t>Exports</t>
  </si>
  <si>
    <t xml:space="preserve"> change</t>
  </si>
  <si>
    <t>change</t>
  </si>
  <si>
    <t>Change</t>
  </si>
  <si>
    <t>Trade Surplus /Deficit</t>
  </si>
  <si>
    <t>Goods Trade Surplus</t>
  </si>
  <si>
    <t>Services Trade Surplus /Deficit</t>
  </si>
  <si>
    <t>Jan-Jun 2021</t>
  </si>
  <si>
    <t>Jan-Jun 2022</t>
  </si>
  <si>
    <t>Ireland’s Trade Performance 2011- 2022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</si>
</sst>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00"/>
    <numFmt numFmtId="165" formatCode="#,##0.000"/>
    <numFmt numFmtId="166" formatCode="#,##0.000_ ;\-#,##0.000\ "/>
    <numFmt numFmtId="167" formatCode="\+0%;[Red]\ \-0%;_+_00%"/>
    <numFmt numFmtId="168" formatCode="\+0.0%;[Red]\ \-0.0%;_+_00.0%"/>
    <numFmt numFmtId="169" formatCode="\+0.000%;[Red]\ \-0.000%;_+_00.000%"/>
    <numFmt numFmtId="170" formatCode="\+0;\-0;0"/>
    <numFmt numFmtId="171" formatCode="\+0;[Red]\ \-0;0"/>
    <numFmt numFmtId="172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b/>
      <i/>
      <sz val="18"/>
      <color rgb="FF00B05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rgb="FF000000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E3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BB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29">
    <xf numFmtId="0" fontId="0" fillId="0" borderId="0" xfId="0"/>
    <xf numFmtId="0" fontId="3" fillId="2" borderId="2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7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vertical="top" wrapText="1"/>
    </xf>
    <xf numFmtId="164" fontId="4" fillId="8" borderId="2" xfId="1" applyNumberFormat="1" applyFont="1" applyFill="1" applyBorder="1" applyAlignment="1">
      <alignment horizontal="right" wrapText="1"/>
    </xf>
    <xf numFmtId="164" fontId="4" fillId="8" borderId="8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wrapText="1"/>
    </xf>
    <xf numFmtId="165" fontId="4" fillId="9" borderId="2" xfId="0" applyNumberFormat="1" applyFont="1" applyFill="1" applyBorder="1" applyAlignment="1">
      <alignment horizontal="right" wrapText="1"/>
    </xf>
    <xf numFmtId="0" fontId="8" fillId="7" borderId="7" xfId="0" applyFont="1" applyFill="1" applyBorder="1" applyAlignment="1">
      <alignment horizontal="center" wrapText="1"/>
    </xf>
    <xf numFmtId="0" fontId="9" fillId="2" borderId="0" xfId="0" applyFont="1" applyFill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164" fontId="4" fillId="8" borderId="2" xfId="0" applyNumberFormat="1" applyFont="1" applyFill="1" applyBorder="1" applyAlignment="1">
      <alignment horizontal="right" wrapText="1"/>
    </xf>
    <xf numFmtId="164" fontId="4" fillId="8" borderId="8" xfId="1" applyNumberFormat="1" applyFont="1" applyFill="1" applyBorder="1" applyAlignment="1">
      <alignment horizontal="right" wrapText="1"/>
    </xf>
    <xf numFmtId="165" fontId="4" fillId="8" borderId="2" xfId="0" applyNumberFormat="1" applyFont="1" applyFill="1" applyBorder="1" applyAlignment="1">
      <alignment horizontal="right" wrapText="1"/>
    </xf>
    <xf numFmtId="165" fontId="4" fillId="8" borderId="8" xfId="1" applyNumberFormat="1" applyFont="1" applyFill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right" wrapText="1"/>
    </xf>
    <xf numFmtId="0" fontId="8" fillId="7" borderId="6" xfId="0" applyFont="1" applyFill="1" applyBorder="1" applyAlignment="1">
      <alignment horizontal="center" wrapText="1"/>
    </xf>
    <xf numFmtId="166" fontId="4" fillId="8" borderId="2" xfId="0" applyNumberFormat="1" applyFont="1" applyFill="1" applyBorder="1" applyAlignment="1">
      <alignment horizontal="right" wrapText="1"/>
    </xf>
    <xf numFmtId="164" fontId="4" fillId="2" borderId="11" xfId="0" applyNumberFormat="1" applyFont="1" applyFill="1" applyBorder="1" applyAlignment="1">
      <alignment horizontal="right" wrapText="1"/>
    </xf>
    <xf numFmtId="0" fontId="5" fillId="2" borderId="0" xfId="0" applyFont="1" applyFill="1"/>
    <xf numFmtId="164" fontId="4" fillId="8" borderId="11" xfId="0" applyNumberFormat="1" applyFont="1" applyFill="1" applyBorder="1" applyAlignment="1">
      <alignment horizontal="right" wrapText="1"/>
    </xf>
    <xf numFmtId="0" fontId="8" fillId="2" borderId="6" xfId="0" applyFont="1" applyFill="1" applyBorder="1"/>
    <xf numFmtId="0" fontId="8" fillId="2" borderId="9" xfId="0" applyFont="1" applyFill="1" applyBorder="1"/>
    <xf numFmtId="0" fontId="4" fillId="7" borderId="6" xfId="0" applyFont="1" applyFill="1" applyBorder="1" applyAlignment="1">
      <alignment horizontal="center" wrapText="1"/>
    </xf>
    <xf numFmtId="0" fontId="8" fillId="2" borderId="0" xfId="0" applyFont="1" applyFill="1"/>
    <xf numFmtId="164" fontId="4" fillId="8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/>
    <xf numFmtId="164" fontId="4" fillId="2" borderId="14" xfId="0" applyNumberFormat="1" applyFont="1" applyFill="1" applyBorder="1" applyAlignment="1">
      <alignment horizontal="right" wrapText="1"/>
    </xf>
    <xf numFmtId="164" fontId="4" fillId="2" borderId="6" xfId="0" applyNumberFormat="1" applyFont="1" applyFill="1" applyBorder="1" applyAlignment="1">
      <alignment horizontal="right" wrapText="1"/>
    </xf>
    <xf numFmtId="164" fontId="4" fillId="9" borderId="6" xfId="0" applyNumberFormat="1" applyFont="1" applyFill="1" applyBorder="1" applyAlignment="1">
      <alignment horizontal="right" wrapText="1"/>
    </xf>
    <xf numFmtId="10" fontId="8" fillId="2" borderId="0" xfId="0" applyNumberFormat="1" applyFont="1" applyFill="1"/>
    <xf numFmtId="0" fontId="0" fillId="10" borderId="0" xfId="0" applyFill="1"/>
    <xf numFmtId="0" fontId="10" fillId="0" borderId="0" xfId="0" applyFont="1"/>
    <xf numFmtId="0" fontId="11" fillId="0" borderId="0" xfId="0" applyFont="1"/>
    <xf numFmtId="0" fontId="8" fillId="2" borderId="14" xfId="0" applyFont="1" applyFill="1" applyBorder="1"/>
    <xf numFmtId="10" fontId="8" fillId="2" borderId="0" xfId="0" applyNumberFormat="1" applyFont="1" applyFill="1" applyBorder="1"/>
    <xf numFmtId="0" fontId="4" fillId="8" borderId="6" xfId="0" applyNumberFormat="1" applyFont="1" applyFill="1" applyBorder="1" applyAlignment="1">
      <alignment horizontal="right" wrapText="1"/>
    </xf>
    <xf numFmtId="0" fontId="4" fillId="2" borderId="14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right" wrapText="1"/>
    </xf>
    <xf numFmtId="0" fontId="4" fillId="9" borderId="6" xfId="0" applyNumberFormat="1" applyFont="1" applyFill="1" applyBorder="1" applyAlignment="1">
      <alignment horizontal="right" wrapText="1"/>
    </xf>
    <xf numFmtId="0" fontId="8" fillId="2" borderId="0" xfId="0" applyFont="1" applyFill="1" applyBorder="1"/>
    <xf numFmtId="0" fontId="8" fillId="2" borderId="7" xfId="0" applyFont="1" applyFill="1" applyBorder="1"/>
    <xf numFmtId="165" fontId="4" fillId="9" borderId="11" xfId="0" applyNumberFormat="1" applyFont="1" applyFill="1" applyBorder="1" applyAlignment="1">
      <alignment horizontal="right" wrapText="1"/>
    </xf>
    <xf numFmtId="165" fontId="4" fillId="9" borderId="6" xfId="0" applyNumberFormat="1" applyFont="1" applyFill="1" applyBorder="1" applyAlignment="1">
      <alignment horizontal="right" wrapText="1"/>
    </xf>
    <xf numFmtId="10" fontId="13" fillId="2" borderId="10" xfId="0" applyNumberFormat="1" applyFont="1" applyFill="1" applyBorder="1" applyAlignment="1">
      <alignment horizontal="right" wrapText="1"/>
    </xf>
    <xf numFmtId="10" fontId="13" fillId="2" borderId="13" xfId="0" applyNumberFormat="1" applyFont="1" applyFill="1" applyBorder="1"/>
    <xf numFmtId="10" fontId="13" fillId="9" borderId="7" xfId="0" applyNumberFormat="1" applyFont="1" applyFill="1" applyBorder="1" applyAlignment="1">
      <alignment horizontal="right" wrapText="1"/>
    </xf>
    <xf numFmtId="167" fontId="0" fillId="0" borderId="0" xfId="0" applyNumberFormat="1"/>
    <xf numFmtId="167" fontId="14" fillId="8" borderId="10" xfId="0" applyNumberFormat="1" applyFont="1" applyFill="1" applyBorder="1" applyAlignment="1">
      <alignment horizontal="right" wrapText="1"/>
    </xf>
    <xf numFmtId="167" fontId="14" fillId="8" borderId="7" xfId="0" applyNumberFormat="1" applyFont="1" applyFill="1" applyBorder="1" applyAlignment="1">
      <alignment horizontal="right" wrapText="1"/>
    </xf>
    <xf numFmtId="167" fontId="14" fillId="8" borderId="17" xfId="0" applyNumberFormat="1" applyFont="1" applyFill="1" applyBorder="1" applyAlignment="1">
      <alignment horizontal="right" wrapText="1"/>
    </xf>
    <xf numFmtId="168" fontId="14" fillId="8" borderId="10" xfId="0" applyNumberFormat="1" applyFont="1" applyFill="1" applyBorder="1" applyAlignment="1">
      <alignment horizontal="right" wrapText="1"/>
    </xf>
    <xf numFmtId="167" fontId="14" fillId="2" borderId="7" xfId="0" applyNumberFormat="1" applyFont="1" applyFill="1" applyBorder="1" applyAlignment="1">
      <alignment horizontal="right" wrapText="1"/>
    </xf>
    <xf numFmtId="168" fontId="14" fillId="2" borderId="7" xfId="0" applyNumberFormat="1" applyFont="1" applyFill="1" applyBorder="1" applyAlignment="1">
      <alignment horizontal="right" wrapText="1"/>
    </xf>
    <xf numFmtId="167" fontId="14" fillId="9" borderId="7" xfId="0" applyNumberFormat="1" applyFont="1" applyFill="1" applyBorder="1" applyAlignment="1">
      <alignment horizontal="right" wrapText="1"/>
    </xf>
    <xf numFmtId="168" fontId="14" fillId="9" borderId="7" xfId="0" applyNumberFormat="1" applyFont="1" applyFill="1" applyBorder="1" applyAlignment="1">
      <alignment horizontal="right" wrapText="1"/>
    </xf>
    <xf numFmtId="167" fontId="14" fillId="9" borderId="15" xfId="0" applyNumberFormat="1" applyFont="1" applyFill="1" applyBorder="1" applyAlignment="1">
      <alignment horizontal="right" wrapText="1"/>
    </xf>
    <xf numFmtId="167" fontId="14" fillId="2" borderId="15" xfId="0" applyNumberFormat="1" applyFont="1" applyFill="1" applyBorder="1" applyAlignment="1">
      <alignment horizontal="right" wrapText="1"/>
    </xf>
    <xf numFmtId="0" fontId="8" fillId="7" borderId="16" xfId="0" applyFont="1" applyFill="1" applyBorder="1" applyAlignment="1">
      <alignment horizontal="center" wrapText="1"/>
    </xf>
    <xf numFmtId="168" fontId="14" fillId="9" borderId="17" xfId="0" applyNumberFormat="1" applyFont="1" applyFill="1" applyBorder="1" applyAlignment="1">
      <alignment horizontal="right" wrapText="1"/>
    </xf>
    <xf numFmtId="10" fontId="8" fillId="2" borderId="6" xfId="0" applyNumberFormat="1" applyFont="1" applyFill="1" applyBorder="1"/>
    <xf numFmtId="2" fontId="13" fillId="2" borderId="6" xfId="0" applyNumberFormat="1" applyFont="1" applyFill="1" applyBorder="1"/>
    <xf numFmtId="169" fontId="14" fillId="9" borderId="7" xfId="0" applyNumberFormat="1" applyFont="1" applyFill="1" applyBorder="1" applyAlignment="1">
      <alignment horizontal="right" wrapText="1"/>
    </xf>
    <xf numFmtId="170" fontId="0" fillId="0" borderId="0" xfId="0" applyNumberFormat="1"/>
    <xf numFmtId="167" fontId="14" fillId="2" borderId="17" xfId="0" applyNumberFormat="1" applyFont="1" applyFill="1" applyBorder="1" applyAlignment="1">
      <alignment horizontal="right" wrapText="1"/>
    </xf>
    <xf numFmtId="171" fontId="0" fillId="0" borderId="0" xfId="0" applyNumberFormat="1"/>
    <xf numFmtId="171" fontId="6" fillId="9" borderId="2" xfId="0" applyNumberFormat="1" applyFont="1" applyFill="1" applyBorder="1" applyAlignment="1">
      <alignment horizontal="center" wrapText="1"/>
    </xf>
    <xf numFmtId="171" fontId="8" fillId="9" borderId="7" xfId="0" applyNumberFormat="1" applyFont="1" applyFill="1" applyBorder="1" applyAlignment="1">
      <alignment horizontal="center" wrapText="1"/>
    </xf>
    <xf numFmtId="171" fontId="6" fillId="9" borderId="6" xfId="0" applyNumberFormat="1" applyFont="1" applyFill="1" applyBorder="1" applyAlignment="1">
      <alignment horizontal="center" wrapText="1"/>
    </xf>
    <xf numFmtId="171" fontId="8" fillId="9" borderId="15" xfId="0" applyNumberFormat="1" applyFont="1" applyFill="1" applyBorder="1" applyAlignment="1">
      <alignment horizontal="right" wrapText="1"/>
    </xf>
    <xf numFmtId="171" fontId="6" fillId="2" borderId="10" xfId="0" applyNumberFormat="1" applyFont="1" applyFill="1" applyBorder="1" applyAlignment="1">
      <alignment horizontal="center" wrapText="1"/>
    </xf>
    <xf numFmtId="171" fontId="6" fillId="2" borderId="8" xfId="0" applyNumberFormat="1" applyFont="1" applyFill="1" applyBorder="1" applyAlignment="1">
      <alignment horizontal="center" wrapText="1"/>
    </xf>
    <xf numFmtId="171" fontId="6" fillId="2" borderId="9" xfId="0" applyNumberFormat="1" applyFont="1" applyFill="1" applyBorder="1" applyAlignment="1">
      <alignment horizontal="center" wrapText="1"/>
    </xf>
    <xf numFmtId="171" fontId="6" fillId="2" borderId="2" xfId="0" applyNumberFormat="1" applyFont="1" applyFill="1" applyBorder="1" applyAlignment="1">
      <alignment horizontal="center" wrapText="1"/>
    </xf>
    <xf numFmtId="171" fontId="6" fillId="2" borderId="13" xfId="0" applyNumberFormat="1" applyFont="1" applyFill="1" applyBorder="1" applyAlignment="1">
      <alignment horizontal="center" wrapText="1"/>
    </xf>
    <xf numFmtId="171" fontId="6" fillId="2" borderId="7" xfId="0" applyNumberFormat="1" applyFont="1" applyFill="1" applyBorder="1" applyAlignment="1">
      <alignment horizontal="center" wrapText="1"/>
    </xf>
    <xf numFmtId="171" fontId="6" fillId="2" borderId="6" xfId="0" applyNumberFormat="1" applyFont="1" applyFill="1" applyBorder="1" applyAlignment="1">
      <alignment horizontal="center" wrapText="1"/>
    </xf>
    <xf numFmtId="171" fontId="6" fillId="2" borderId="18" xfId="0" applyNumberFormat="1" applyFont="1" applyFill="1" applyBorder="1" applyAlignment="1">
      <alignment horizontal="center" wrapText="1"/>
    </xf>
    <xf numFmtId="171" fontId="6" fillId="8" borderId="8" xfId="0" applyNumberFormat="1" applyFont="1" applyFill="1" applyBorder="1" applyAlignment="1">
      <alignment horizontal="center" wrapText="1"/>
    </xf>
    <xf numFmtId="171" fontId="6" fillId="8" borderId="10" xfId="0" applyNumberFormat="1" applyFont="1" applyFill="1" applyBorder="1" applyAlignment="1">
      <alignment horizontal="center" wrapText="1"/>
    </xf>
    <xf numFmtId="171" fontId="6" fillId="8" borderId="9" xfId="0" applyNumberFormat="1" applyFont="1" applyFill="1" applyBorder="1" applyAlignment="1">
      <alignment horizontal="center" wrapText="1"/>
    </xf>
    <xf numFmtId="171" fontId="6" fillId="8" borderId="7" xfId="0" applyNumberFormat="1" applyFont="1" applyFill="1" applyBorder="1" applyAlignment="1">
      <alignment horizontal="center" wrapText="1"/>
    </xf>
    <xf numFmtId="171" fontId="6" fillId="8" borderId="6" xfId="0" applyNumberFormat="1" applyFont="1" applyFill="1" applyBorder="1" applyAlignment="1">
      <alignment horizontal="center" wrapText="1"/>
    </xf>
    <xf numFmtId="171" fontId="6" fillId="8" borderId="2" xfId="0" applyNumberFormat="1" applyFont="1" applyFill="1" applyBorder="1" applyAlignment="1">
      <alignment horizontal="center" wrapText="1"/>
    </xf>
    <xf numFmtId="171" fontId="6" fillId="8" borderId="18" xfId="0" applyNumberFormat="1" applyFont="1" applyFill="1" applyBorder="1" applyAlignment="1">
      <alignment horizontal="center" wrapText="1"/>
    </xf>
    <xf numFmtId="171" fontId="14" fillId="8" borderId="0" xfId="0" applyNumberFormat="1" applyFont="1" applyFill="1" applyBorder="1" applyAlignment="1">
      <alignment horizontal="center" wrapText="1"/>
    </xf>
    <xf numFmtId="171" fontId="14" fillId="8" borderId="11" xfId="0" applyNumberFormat="1" applyFont="1" applyFill="1" applyBorder="1" applyAlignment="1">
      <alignment horizontal="center" wrapText="1"/>
    </xf>
    <xf numFmtId="171" fontId="13" fillId="8" borderId="10" xfId="0" applyNumberFormat="1" applyFont="1" applyFill="1" applyBorder="1" applyAlignment="1">
      <alignment horizontal="center" wrapText="1"/>
    </xf>
    <xf numFmtId="171" fontId="6" fillId="2" borderId="19" xfId="0" applyNumberFormat="1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wrapText="1"/>
    </xf>
    <xf numFmtId="0" fontId="9" fillId="7" borderId="6" xfId="0" applyFont="1" applyFill="1" applyBorder="1" applyAlignment="1">
      <alignment horizontal="center" wrapText="1"/>
    </xf>
    <xf numFmtId="164" fontId="9" fillId="8" borderId="6" xfId="0" applyNumberFormat="1" applyFont="1" applyFill="1" applyBorder="1" applyAlignment="1">
      <alignment horizontal="right" wrapText="1"/>
    </xf>
    <xf numFmtId="164" fontId="9" fillId="8" borderId="2" xfId="0" applyNumberFormat="1" applyFont="1" applyFill="1" applyBorder="1" applyAlignment="1">
      <alignment horizontal="right" wrapText="1"/>
    </xf>
    <xf numFmtId="164" fontId="9" fillId="2" borderId="0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164" fontId="9" fillId="2" borderId="8" xfId="0" applyNumberFormat="1" applyFont="1" applyFill="1" applyBorder="1" applyAlignment="1">
      <alignment horizontal="right" wrapText="1"/>
    </xf>
    <xf numFmtId="2" fontId="9" fillId="9" borderId="9" xfId="0" applyNumberFormat="1" applyFont="1" applyFill="1" applyBorder="1" applyAlignment="1">
      <alignment horizontal="right" wrapText="1"/>
    </xf>
    <xf numFmtId="2" fontId="9" fillId="9" borderId="6" xfId="0" applyNumberFormat="1" applyFont="1" applyFill="1" applyBorder="1" applyAlignment="1">
      <alignment horizontal="right" wrapText="1"/>
    </xf>
    <xf numFmtId="2" fontId="9" fillId="9" borderId="8" xfId="0" applyNumberFormat="1" applyFont="1" applyFill="1" applyBorder="1" applyAlignment="1">
      <alignment horizontal="right" wrapText="1"/>
    </xf>
    <xf numFmtId="2" fontId="9" fillId="9" borderId="2" xfId="0" applyNumberFormat="1" applyFont="1" applyFill="1" applyBorder="1" applyAlignment="1">
      <alignment horizontal="right" wrapText="1"/>
    </xf>
    <xf numFmtId="164" fontId="0" fillId="0" borderId="0" xfId="0" applyNumberFormat="1"/>
    <xf numFmtId="43" fontId="0" fillId="0" borderId="0" xfId="4" applyFont="1"/>
    <xf numFmtId="172" fontId="0" fillId="0" borderId="0" xfId="4" applyNumberFormat="1" applyFont="1"/>
    <xf numFmtId="171" fontId="13" fillId="9" borderId="6" xfId="0" applyNumberFormat="1" applyFont="1" applyFill="1" applyBorder="1" applyAlignment="1">
      <alignment horizontal="center" wrapText="1"/>
    </xf>
    <xf numFmtId="171" fontId="13" fillId="9" borderId="19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</cellXfs>
  <cellStyles count="5">
    <cellStyle name="Comma" xfId="4" builtinId="3"/>
    <cellStyle name="Comma 2" xfId="3" xr:uid="{00CEFC87-A1D2-4986-9BFF-052AA9D4DE79}"/>
    <cellStyle name="Comma 2 2" xfId="1" xr:uid="{93F8D120-A474-4BBB-B99C-2F1167EA9288}"/>
    <cellStyle name="Normal" xfId="0" builtinId="0"/>
    <cellStyle name="Normal 2" xfId="2" xr:uid="{0B2CAA61-E705-4337-8E29-0EEFE2EE68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306103</xdr:colOff>
      <xdr:row>23</xdr:row>
      <xdr:rowOff>33569</xdr:rowOff>
    </xdr:from>
    <xdr:to>
      <xdr:col>14</xdr:col>
      <xdr:colOff>306463</xdr:colOff>
      <xdr:row>23</xdr:row>
      <xdr:rowOff>33929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7A09D230-2243-152F-2789-865C22285FB9}"/>
                </a:ext>
              </a:extLst>
            </xdr14:cNvPr>
            <xdr14:cNvContentPartPr/>
          </xdr14:nvContentPartPr>
          <xdr14:nvPr macro=""/>
          <xdr14:xfrm>
            <a:off x="8796960" y="4503516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7A09D230-2243-152F-2789-865C22285FB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792640" y="4499196"/>
              <a:ext cx="9000" cy="9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3T13:51:42.025"/>
    </inkml:context>
    <inkml:brush xml:id="br0">
      <inkml:brushProperty name="width" value="0.025" units="cm"/>
      <inkml:brushProperty name="height" value="0.025" units="cm"/>
      <inkml:brushProperty name="color" value="#E71224"/>
    </inkml:brush>
  </inkml:definitions>
  <inkml:trace contextRef="#ctx0" brushRef="#br0">0 1 24575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02DC5-4351-4F2B-BAA6-A0F00C1E608F}">
  <dimension ref="A1:R32"/>
  <sheetViews>
    <sheetView tabSelected="1" zoomScaleNormal="100" workbookViewId="0">
      <selection activeCell="Q20" sqref="Q20"/>
    </sheetView>
  </sheetViews>
  <sheetFormatPr defaultRowHeight="15" x14ac:dyDescent="0.25"/>
  <cols>
    <col min="1" max="1" width="13.42578125" customWidth="1"/>
    <col min="2" max="2" width="4" customWidth="1"/>
    <col min="6" max="6" width="3.28515625" customWidth="1"/>
    <col min="8" max="8" width="9" style="39" customWidth="1"/>
    <col min="9" max="9" width="9.5703125" customWidth="1"/>
    <col min="10" max="10" width="5.28515625" customWidth="1"/>
    <col min="13" max="13" width="9.7109375" bestFit="1" customWidth="1"/>
    <col min="14" max="14" width="10" bestFit="1" customWidth="1"/>
    <col min="15" max="15" width="11" bestFit="1" customWidth="1"/>
    <col min="16" max="17" width="10" bestFit="1" customWidth="1"/>
    <col min="18" max="18" width="11" bestFit="1" customWidth="1"/>
  </cols>
  <sheetData>
    <row r="1" spans="1:18" ht="23.25" x14ac:dyDescent="0.25">
      <c r="A1" s="117" t="s">
        <v>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8" ht="18.75" x14ac:dyDescent="0.3">
      <c r="A2" s="118" t="s">
        <v>0</v>
      </c>
      <c r="B2" s="1"/>
      <c r="C2" s="120" t="s">
        <v>1</v>
      </c>
      <c r="D2" s="121"/>
      <c r="E2" s="122"/>
      <c r="F2" s="1"/>
      <c r="G2" s="123" t="s">
        <v>2</v>
      </c>
      <c r="H2" s="124"/>
      <c r="I2" s="125"/>
      <c r="J2" s="1"/>
      <c r="K2" s="126" t="s">
        <v>3</v>
      </c>
      <c r="L2" s="127"/>
      <c r="M2" s="128"/>
    </row>
    <row r="3" spans="1:18" ht="45" x14ac:dyDescent="0.25">
      <c r="A3" s="119"/>
      <c r="B3" s="2"/>
      <c r="C3" s="3" t="s">
        <v>4</v>
      </c>
      <c r="D3" s="4" t="s">
        <v>5</v>
      </c>
      <c r="E3" s="98" t="s">
        <v>10</v>
      </c>
      <c r="F3" s="2"/>
      <c r="G3" s="5" t="s">
        <v>4</v>
      </c>
      <c r="H3" s="5" t="s">
        <v>5</v>
      </c>
      <c r="I3" s="99" t="s">
        <v>11</v>
      </c>
      <c r="J3" s="2"/>
      <c r="K3" s="6" t="s">
        <v>4</v>
      </c>
      <c r="L3" s="7" t="s">
        <v>5</v>
      </c>
      <c r="M3" s="97" t="s">
        <v>9</v>
      </c>
      <c r="P3" s="71"/>
    </row>
    <row r="4" spans="1:18" x14ac:dyDescent="0.25">
      <c r="A4" s="9">
        <v>2011</v>
      </c>
      <c r="B4" s="10"/>
      <c r="C4" s="11">
        <v>53.0351933029931</v>
      </c>
      <c r="D4" s="12">
        <v>93.190637864328735</v>
      </c>
      <c r="E4" s="86">
        <f>D4-C4</f>
        <v>40.155444561335635</v>
      </c>
      <c r="F4" s="13"/>
      <c r="G4" s="14">
        <v>83.168000000000006</v>
      </c>
      <c r="H4" s="14">
        <v>81.468000000000004</v>
      </c>
      <c r="I4" s="79">
        <f>H4-G4</f>
        <v>-1.7000000000000028</v>
      </c>
      <c r="J4" s="13"/>
      <c r="K4" s="50">
        <f>G4+C4</f>
        <v>136.2031933029931</v>
      </c>
      <c r="L4" s="50">
        <f>D4+H4</f>
        <v>174.65863786432874</v>
      </c>
      <c r="M4" s="74">
        <f>L4-K4</f>
        <v>38.455444561335639</v>
      </c>
    </row>
    <row r="5" spans="1:18" x14ac:dyDescent="0.25">
      <c r="A5" s="9">
        <v>2012</v>
      </c>
      <c r="B5" s="10"/>
      <c r="C5" s="19">
        <v>56.179000000000002</v>
      </c>
      <c r="D5" s="20">
        <v>93.507000000000005</v>
      </c>
      <c r="E5" s="86">
        <f>D5-C5</f>
        <v>37.328000000000003</v>
      </c>
      <c r="F5" s="13"/>
      <c r="G5" s="14">
        <v>87.424999999999997</v>
      </c>
      <c r="H5" s="14">
        <v>81.144999999999996</v>
      </c>
      <c r="I5" s="79">
        <f>H5-G5</f>
        <v>-6.2800000000000011</v>
      </c>
      <c r="J5" s="13"/>
      <c r="K5" s="15">
        <f>G5+C5</f>
        <v>143.60399999999998</v>
      </c>
      <c r="L5" s="15">
        <f>D5+H5</f>
        <v>174.65199999999999</v>
      </c>
      <c r="M5" s="74">
        <f>L5-K5</f>
        <v>31.048000000000002</v>
      </c>
    </row>
    <row r="6" spans="1:18" x14ac:dyDescent="0.25">
      <c r="A6" s="16" t="s">
        <v>6</v>
      </c>
      <c r="B6" s="17"/>
      <c r="C6" s="57">
        <f>(C5-C4)/C4</f>
        <v>5.9277745610280964E-2</v>
      </c>
      <c r="D6" s="59">
        <f>(D5-D4)/D4</f>
        <v>3.3947845290193666E-3</v>
      </c>
      <c r="E6" s="87"/>
      <c r="F6" s="18"/>
      <c r="G6" s="60">
        <f>(G5-G4)/G4</f>
        <v>5.1185552135436595E-2</v>
      </c>
      <c r="H6" s="61">
        <f>(H5-H4)/H4</f>
        <v>-3.9647468944862705E-3</v>
      </c>
      <c r="I6" s="78"/>
      <c r="J6" s="18"/>
      <c r="K6" s="62">
        <f>(K5-K4)/K4</f>
        <v>5.4336513833000206E-2</v>
      </c>
      <c r="L6" s="70">
        <f>(L5-L4)/L4</f>
        <v>-3.8004786994321386E-5</v>
      </c>
      <c r="M6" s="75"/>
    </row>
    <row r="7" spans="1:18" x14ac:dyDescent="0.25">
      <c r="A7" s="9">
        <v>2013</v>
      </c>
      <c r="B7" s="10"/>
      <c r="C7" s="21">
        <v>55.786999999999999</v>
      </c>
      <c r="D7" s="22">
        <v>89.180999999999997</v>
      </c>
      <c r="E7" s="86">
        <f>D7-C7</f>
        <v>33.393999999999998</v>
      </c>
      <c r="F7" s="13"/>
      <c r="G7" s="23">
        <v>88.23</v>
      </c>
      <c r="H7" s="14">
        <v>87.510999999999996</v>
      </c>
      <c r="I7" s="79">
        <f>H7-G7</f>
        <v>-0.7190000000000083</v>
      </c>
      <c r="J7" s="13"/>
      <c r="K7" s="15">
        <f>G7+C7</f>
        <v>144.017</v>
      </c>
      <c r="L7" s="15">
        <f>D7+H7</f>
        <v>176.69200000000001</v>
      </c>
      <c r="M7" s="74">
        <f>L7-K7</f>
        <v>32.675000000000011</v>
      </c>
    </row>
    <row r="8" spans="1:18" x14ac:dyDescent="0.25">
      <c r="A8" s="16" t="s">
        <v>7</v>
      </c>
      <c r="B8" s="17"/>
      <c r="C8" s="57">
        <f>(C7-C5)/C5</f>
        <v>-6.9776962922088858E-3</v>
      </c>
      <c r="D8" s="56">
        <f>(D7-D5)/D5</f>
        <v>-4.62639160704547E-2</v>
      </c>
      <c r="E8" s="87"/>
      <c r="F8" s="18"/>
      <c r="G8" s="60">
        <f>(G7-G5)/G5</f>
        <v>9.2078924792680216E-3</v>
      </c>
      <c r="H8" s="60">
        <f>(H7-H5)/H5</f>
        <v>7.8452153552282952E-2</v>
      </c>
      <c r="I8" s="78"/>
      <c r="J8" s="18"/>
      <c r="K8" s="63">
        <f>(K7-K5)/K5</f>
        <v>2.8759644578146217E-3</v>
      </c>
      <c r="L8" s="62">
        <f>(L7-L5)/L5</f>
        <v>1.1680370107413717E-2</v>
      </c>
      <c r="M8" s="75"/>
    </row>
    <row r="9" spans="1:18" x14ac:dyDescent="0.25">
      <c r="A9" s="9">
        <v>2014</v>
      </c>
      <c r="B9" s="10"/>
      <c r="C9" s="21">
        <v>62.156999999999996</v>
      </c>
      <c r="D9" s="22">
        <v>92.616</v>
      </c>
      <c r="E9" s="86">
        <f>D9-C9</f>
        <v>30.459000000000003</v>
      </c>
      <c r="F9" s="13"/>
      <c r="G9" s="14">
        <v>105.43300000000001</v>
      </c>
      <c r="H9" s="14">
        <v>99.888999999999996</v>
      </c>
      <c r="I9" s="79">
        <f>H9-G9</f>
        <v>-5.5440000000000111</v>
      </c>
      <c r="J9" s="13"/>
      <c r="K9" s="15">
        <f>G9+C9</f>
        <v>167.59</v>
      </c>
      <c r="L9" s="15">
        <f>D9+H9</f>
        <v>192.505</v>
      </c>
      <c r="M9" s="74">
        <f>L9-K9</f>
        <v>24.914999999999992</v>
      </c>
    </row>
    <row r="10" spans="1:18" x14ac:dyDescent="0.25">
      <c r="A10" s="16" t="s">
        <v>6</v>
      </c>
      <c r="B10" s="17"/>
      <c r="C10" s="57">
        <f>(C9-C7)/C7</f>
        <v>0.11418430817215476</v>
      </c>
      <c r="D10" s="56">
        <f>(D9-D7)/D7</f>
        <v>3.851717294042456E-2</v>
      </c>
      <c r="E10" s="87"/>
      <c r="F10" s="18"/>
      <c r="G10" s="60">
        <f>(G9-G7)/G7</f>
        <v>0.19497903207525788</v>
      </c>
      <c r="H10" s="60">
        <f>(H9-H7)/H7</f>
        <v>0.14144507547622587</v>
      </c>
      <c r="I10" s="78"/>
      <c r="J10" s="18"/>
      <c r="K10" s="62">
        <f>(K9-K7)/K7</f>
        <v>0.1636820653117341</v>
      </c>
      <c r="L10" s="62">
        <f>(L9-L7)/L7</f>
        <v>8.9494713965544495E-2</v>
      </c>
      <c r="M10" s="75"/>
    </row>
    <row r="11" spans="1:18" x14ac:dyDescent="0.25">
      <c r="A11" s="9">
        <v>2015</v>
      </c>
      <c r="B11" s="10"/>
      <c r="C11" s="21">
        <v>70.111000000000004</v>
      </c>
      <c r="D11" s="22">
        <v>112.407</v>
      </c>
      <c r="E11" s="86">
        <f>D11-C11</f>
        <v>42.295999999999992</v>
      </c>
      <c r="F11" s="10"/>
      <c r="G11" s="14">
        <v>157.953</v>
      </c>
      <c r="H11" s="14">
        <v>120.238</v>
      </c>
      <c r="I11" s="79">
        <f>H11-G11</f>
        <v>-37.715000000000003</v>
      </c>
      <c r="J11" s="10"/>
      <c r="K11" s="15">
        <f>G11+C11</f>
        <v>228.06400000000002</v>
      </c>
      <c r="L11" s="15">
        <f>D11+H11</f>
        <v>232.64499999999998</v>
      </c>
      <c r="M11" s="74">
        <f>L11-K11</f>
        <v>4.5809999999999604</v>
      </c>
    </row>
    <row r="12" spans="1:18" x14ac:dyDescent="0.25">
      <c r="A12" s="16" t="s">
        <v>6</v>
      </c>
      <c r="B12" s="17"/>
      <c r="C12" s="57">
        <f>(C11-C9)/C9</f>
        <v>0.12796627893881635</v>
      </c>
      <c r="D12" s="56">
        <f>(D11-D9)/D9</f>
        <v>0.2136887794765483</v>
      </c>
      <c r="E12" s="87"/>
      <c r="F12" s="17"/>
      <c r="G12" s="60">
        <f>(G11-G9)/G9</f>
        <v>0.49813625714908988</v>
      </c>
      <c r="H12" s="60">
        <f>(H11-H9)/H9</f>
        <v>0.20371612489863752</v>
      </c>
      <c r="I12" s="78"/>
      <c r="J12" s="17"/>
      <c r="K12" s="62">
        <f>(K11-K9)/K9</f>
        <v>0.36084491914792061</v>
      </c>
      <c r="L12" s="62">
        <f>(L11-L9)/L9</f>
        <v>0.20851406456975136</v>
      </c>
      <c r="M12" s="75"/>
      <c r="O12" s="73"/>
      <c r="R12" s="114"/>
    </row>
    <row r="13" spans="1:18" x14ac:dyDescent="0.25">
      <c r="A13" s="9">
        <v>2016</v>
      </c>
      <c r="B13" s="10"/>
      <c r="C13" s="21">
        <v>74.296000000000006</v>
      </c>
      <c r="D13" s="22">
        <v>119.292</v>
      </c>
      <c r="E13" s="86">
        <f>D13-C13</f>
        <v>44.995999999999995</v>
      </c>
      <c r="F13" s="10"/>
      <c r="G13" s="14">
        <v>198.809</v>
      </c>
      <c r="H13" s="14">
        <v>135.07599999999999</v>
      </c>
      <c r="I13" s="79">
        <f>H13-G13</f>
        <v>-63.733000000000004</v>
      </c>
      <c r="J13" s="10"/>
      <c r="K13" s="15">
        <f>G13+C13</f>
        <v>273.10500000000002</v>
      </c>
      <c r="L13" s="15">
        <f>H13+D13</f>
        <v>254.36799999999999</v>
      </c>
      <c r="M13" s="74">
        <f>L13-K13</f>
        <v>-18.737000000000023</v>
      </c>
      <c r="R13" s="114"/>
    </row>
    <row r="14" spans="1:18" x14ac:dyDescent="0.25">
      <c r="A14" s="24" t="s">
        <v>6</v>
      </c>
      <c r="B14" s="17"/>
      <c r="C14" s="57">
        <f>(C13-C11)/C11</f>
        <v>5.9691061317054414E-2</v>
      </c>
      <c r="D14" s="56">
        <f>(D13-D11)/D11</f>
        <v>6.1250633857322101E-2</v>
      </c>
      <c r="E14" s="88"/>
      <c r="F14" s="17"/>
      <c r="G14" s="60">
        <f>(G13-G11)/G11</f>
        <v>0.25865922141396486</v>
      </c>
      <c r="H14" s="60">
        <f>(H13-H11)/H11</f>
        <v>0.12340524626158114</v>
      </c>
      <c r="I14" s="80"/>
      <c r="J14" s="17"/>
      <c r="K14" s="62">
        <f>(K13-K11)/K11</f>
        <v>0.19749280903606001</v>
      </c>
      <c r="L14" s="62">
        <f>(L13-L11)/L11</f>
        <v>9.3374024801736621E-2</v>
      </c>
      <c r="M14" s="75"/>
    </row>
    <row r="15" spans="1:18" x14ac:dyDescent="0.25">
      <c r="A15" s="9">
        <v>2017</v>
      </c>
      <c r="B15" s="10"/>
      <c r="C15" s="25">
        <v>82.942999999999998</v>
      </c>
      <c r="D15" s="19">
        <v>122.785</v>
      </c>
      <c r="E15" s="86">
        <f>D15-C15</f>
        <v>39.841999999999999</v>
      </c>
      <c r="F15" s="10"/>
      <c r="G15" s="26">
        <v>205.32300000000001</v>
      </c>
      <c r="H15" s="26">
        <v>161.83099999999999</v>
      </c>
      <c r="I15" s="81">
        <f>H15-G15</f>
        <v>-43.492000000000019</v>
      </c>
      <c r="J15" s="10"/>
      <c r="K15" s="15">
        <f>G15+C15</f>
        <v>288.26600000000002</v>
      </c>
      <c r="L15" s="15">
        <f>H15+D15</f>
        <v>284.61599999999999</v>
      </c>
      <c r="M15" s="74">
        <f>L15-K15</f>
        <v>-3.6500000000000341</v>
      </c>
    </row>
    <row r="16" spans="1:18" x14ac:dyDescent="0.25">
      <c r="A16" s="24" t="s">
        <v>7</v>
      </c>
      <c r="B16" s="17"/>
      <c r="C16" s="57">
        <f>(C15-C13)/C13</f>
        <v>0.11638580811887572</v>
      </c>
      <c r="D16" s="56">
        <f>(D15-D13)/D13</f>
        <v>2.9281091774804639E-2</v>
      </c>
      <c r="E16" s="89"/>
      <c r="F16" s="17"/>
      <c r="G16" s="60">
        <f>(G15-G13)/G13</f>
        <v>3.2765116267372253E-2</v>
      </c>
      <c r="H16" s="60">
        <f>(H15-H13)/H13</f>
        <v>0.19807367704107315</v>
      </c>
      <c r="I16" s="82"/>
      <c r="J16" s="18"/>
      <c r="K16" s="62">
        <f>(K15-K13)/K13</f>
        <v>5.5513447208948942E-2</v>
      </c>
      <c r="L16" s="62">
        <f>(L15-L13)/L13</f>
        <v>0.11891432884639573</v>
      </c>
      <c r="M16" s="75"/>
      <c r="N16" s="8"/>
      <c r="O16" s="8"/>
      <c r="Q16" s="8"/>
      <c r="R16" s="114"/>
    </row>
    <row r="17" spans="1:18" x14ac:dyDescent="0.25">
      <c r="A17" s="9">
        <v>2018</v>
      </c>
      <c r="B17" s="10"/>
      <c r="C17" s="25">
        <v>91.991</v>
      </c>
      <c r="D17" s="19">
        <v>140.64500000000001</v>
      </c>
      <c r="E17" s="86">
        <f>D17-C17</f>
        <v>48.654000000000011</v>
      </c>
      <c r="F17" s="10"/>
      <c r="G17" s="26">
        <v>205.58600000000001</v>
      </c>
      <c r="H17" s="26">
        <v>189.244</v>
      </c>
      <c r="I17" s="81">
        <f>H17-G17</f>
        <v>-16.342000000000013</v>
      </c>
      <c r="J17" s="10"/>
      <c r="K17" s="15">
        <f>G17+C17</f>
        <v>297.577</v>
      </c>
      <c r="L17" s="15">
        <f>H17+D17</f>
        <v>329.88900000000001</v>
      </c>
      <c r="M17" s="74">
        <f>L17-K17</f>
        <v>32.312000000000012</v>
      </c>
      <c r="R17" s="114"/>
    </row>
    <row r="18" spans="1:18" x14ac:dyDescent="0.25">
      <c r="A18" s="16" t="s">
        <v>7</v>
      </c>
      <c r="B18" s="17"/>
      <c r="C18" s="57">
        <f>(C17-C15)/C15</f>
        <v>0.10908696333626711</v>
      </c>
      <c r="D18" s="56">
        <f>(D17-D15)/D15</f>
        <v>0.1454575070244738</v>
      </c>
      <c r="E18" s="90"/>
      <c r="F18" s="17"/>
      <c r="G18" s="61">
        <f>(G17-G15)/G15</f>
        <v>1.2809086171544602E-3</v>
      </c>
      <c r="H18" s="60">
        <f>(H17-H15)/H15</f>
        <v>0.16939276158461614</v>
      </c>
      <c r="I18" s="82"/>
      <c r="J18" s="18"/>
      <c r="K18" s="62">
        <f>(K17-K15)/K15</f>
        <v>3.2300028445949154E-2</v>
      </c>
      <c r="L18" s="62">
        <f>(L17-L15)/L15</f>
        <v>0.15906695336874957</v>
      </c>
      <c r="M18" s="75"/>
      <c r="Q18" s="55"/>
    </row>
    <row r="19" spans="1:18" x14ac:dyDescent="0.25">
      <c r="A19" s="9">
        <v>2019</v>
      </c>
      <c r="B19" s="27"/>
      <c r="C19" s="25">
        <v>91.019000000000005</v>
      </c>
      <c r="D19" s="28">
        <v>152.53399999999999</v>
      </c>
      <c r="E19" s="91">
        <f>D19-C19</f>
        <v>61.514999999999986</v>
      </c>
      <c r="F19" s="27"/>
      <c r="G19" s="26">
        <v>335.71600000000001</v>
      </c>
      <c r="H19" s="26">
        <v>230.15299999999999</v>
      </c>
      <c r="I19" s="81">
        <f>H19-G19</f>
        <v>-105.56300000000002</v>
      </c>
      <c r="J19" s="27"/>
      <c r="K19" s="15">
        <f>G19+C19</f>
        <v>426.73500000000001</v>
      </c>
      <c r="L19" s="15">
        <f>H19+D19</f>
        <v>382.68700000000001</v>
      </c>
      <c r="M19" s="74">
        <f>L19-K19</f>
        <v>-44.048000000000002</v>
      </c>
    </row>
    <row r="20" spans="1:18" x14ac:dyDescent="0.25">
      <c r="A20" s="16" t="s">
        <v>7</v>
      </c>
      <c r="B20" s="29"/>
      <c r="C20" s="56">
        <f>(C19-C17)/C17</f>
        <v>-1.0566251046297945E-2</v>
      </c>
      <c r="D20" s="56">
        <f>(D19-D17)/D17</f>
        <v>8.4531977674286191E-2</v>
      </c>
      <c r="E20" s="89"/>
      <c r="F20" s="29"/>
      <c r="G20" s="60">
        <f>(G19-G17)/G17</f>
        <v>0.63297111671028172</v>
      </c>
      <c r="H20" s="60">
        <f>(H19-H17)/H17</f>
        <v>0.21617065798651472</v>
      </c>
      <c r="I20" s="83"/>
      <c r="J20" s="30"/>
      <c r="K20" s="62">
        <f>(K19-K17)/K17</f>
        <v>0.43403220006922583</v>
      </c>
      <c r="L20" s="62">
        <f>(L19-L17)/L17</f>
        <v>0.16004777364507455</v>
      </c>
      <c r="M20" s="75"/>
    </row>
    <row r="21" spans="1:18" x14ac:dyDescent="0.25">
      <c r="A21" s="31">
        <v>2020</v>
      </c>
      <c r="B21" s="32"/>
      <c r="C21" s="33">
        <v>87.064999999999998</v>
      </c>
      <c r="D21" s="33">
        <v>162.131</v>
      </c>
      <c r="E21" s="88">
        <f t="shared" ref="E21" si="0">D21-C21</f>
        <v>75.066000000000003</v>
      </c>
      <c r="F21" s="34"/>
      <c r="G21" s="35">
        <v>326.46499999999997</v>
      </c>
      <c r="H21" s="36">
        <v>254.749</v>
      </c>
      <c r="I21" s="84">
        <f>H21-G21</f>
        <v>-71.71599999999998</v>
      </c>
      <c r="J21" s="34"/>
      <c r="K21" s="37">
        <f>C21+G21</f>
        <v>413.53</v>
      </c>
      <c r="L21" s="15">
        <f>D21+H21</f>
        <v>416.88</v>
      </c>
      <c r="M21" s="74">
        <f>L21-K21</f>
        <v>3.3500000000000227</v>
      </c>
      <c r="Q21" s="112"/>
    </row>
    <row r="22" spans="1:18" ht="14.65" customHeight="1" x14ac:dyDescent="0.25">
      <c r="A22" s="16" t="s">
        <v>7</v>
      </c>
      <c r="B22" s="32"/>
      <c r="C22" s="57">
        <f>(C21-C19)/C19</f>
        <v>-4.3441479251584918E-2</v>
      </c>
      <c r="D22" s="56">
        <f t="shared" ref="D22" si="1">(D21-D19)/D19</f>
        <v>6.2917120117482059E-2</v>
      </c>
      <c r="E22" s="89"/>
      <c r="F22" s="38"/>
      <c r="G22" s="60">
        <f>(G21-G19)/G19</f>
        <v>-2.755602950112605E-2</v>
      </c>
      <c r="H22" s="60">
        <f>(H21-H19)/H19</f>
        <v>0.10686803995602927</v>
      </c>
      <c r="I22" s="78"/>
      <c r="J22" s="38"/>
      <c r="K22" s="62">
        <f>(K21-K19)/K19</f>
        <v>-3.0944262832905762E-2</v>
      </c>
      <c r="L22" s="62">
        <f>(L21-L19)/L19</f>
        <v>8.9349781936674047E-2</v>
      </c>
      <c r="M22" s="75"/>
      <c r="O22" s="112"/>
    </row>
    <row r="23" spans="1:18" x14ac:dyDescent="0.25">
      <c r="A23" s="31">
        <v>2021</v>
      </c>
      <c r="B23" s="42"/>
      <c r="C23" s="44">
        <v>103.801</v>
      </c>
      <c r="D23" s="44">
        <v>165.715</v>
      </c>
      <c r="E23" s="88">
        <f>D23-C23</f>
        <v>61.914000000000001</v>
      </c>
      <c r="F23" s="43"/>
      <c r="G23" s="45">
        <v>293.053</v>
      </c>
      <c r="H23" s="46">
        <v>293.62900000000002</v>
      </c>
      <c r="I23" s="84">
        <f>H23-G23</f>
        <v>0.57600000000002183</v>
      </c>
      <c r="J23" s="43"/>
      <c r="K23" s="47">
        <f>C23+G23</f>
        <v>396.85399999999998</v>
      </c>
      <c r="L23" s="51">
        <f>D23+H23</f>
        <v>459.34400000000005</v>
      </c>
      <c r="M23" s="76">
        <f>L23-K23</f>
        <v>62.490000000000066</v>
      </c>
    </row>
    <row r="24" spans="1:18" ht="14.65" customHeight="1" thickBot="1" x14ac:dyDescent="0.3">
      <c r="A24" s="66" t="s">
        <v>7</v>
      </c>
      <c r="B24" s="29"/>
      <c r="C24" s="58">
        <f>(C23-C21)/C21</f>
        <v>0.1922242003101132</v>
      </c>
      <c r="D24" s="58">
        <f>(D23-D21)/D21</f>
        <v>2.2105581289204427E-2</v>
      </c>
      <c r="E24" s="92"/>
      <c r="F24" s="68"/>
      <c r="G24" s="72">
        <f>(G23-G21)/G21</f>
        <v>-0.10234481491124617</v>
      </c>
      <c r="H24" s="65">
        <f>(H23-H21)/H21</f>
        <v>0.15262081499829253</v>
      </c>
      <c r="I24" s="85"/>
      <c r="J24" s="68"/>
      <c r="K24" s="67">
        <f>(K23-K21)/K21</f>
        <v>-4.0325973931758248E-2</v>
      </c>
      <c r="L24" s="64">
        <f>(L23-L21)/L21</f>
        <v>0.10186144693916728</v>
      </c>
      <c r="M24" s="77"/>
    </row>
    <row r="25" spans="1:18" ht="16.5" customHeight="1" x14ac:dyDescent="0.25">
      <c r="A25" s="101" t="s">
        <v>12</v>
      </c>
      <c r="B25" s="48"/>
      <c r="C25" s="103">
        <v>49.204000000000001</v>
      </c>
      <c r="D25" s="103">
        <v>80.938999999999993</v>
      </c>
      <c r="E25" s="93">
        <f>D25-C25</f>
        <v>31.734999999999992</v>
      </c>
      <c r="F25" s="69"/>
      <c r="G25" s="105">
        <v>123.527</v>
      </c>
      <c r="H25" s="106">
        <v>134.22</v>
      </c>
      <c r="I25" s="96">
        <f>H25-G25</f>
        <v>10.692999999999998</v>
      </c>
      <c r="J25" s="69"/>
      <c r="K25" s="108">
        <f>C25+G25</f>
        <v>172.73099999999999</v>
      </c>
      <c r="L25" s="109">
        <f>D25+H25</f>
        <v>215.15899999999999</v>
      </c>
      <c r="M25" s="116">
        <f>L25-K25</f>
        <v>42.427999999999997</v>
      </c>
    </row>
    <row r="26" spans="1:18" ht="14.65" customHeight="1" x14ac:dyDescent="0.25">
      <c r="A26" s="102" t="s">
        <v>13</v>
      </c>
      <c r="B26" s="42"/>
      <c r="C26" s="104">
        <v>66.698999999999998</v>
      </c>
      <c r="D26" s="104">
        <v>105.645</v>
      </c>
      <c r="E26" s="94">
        <f>D26-C26</f>
        <v>38.945999999999998</v>
      </c>
      <c r="F26" s="69"/>
      <c r="G26" s="107">
        <v>151.25</v>
      </c>
      <c r="H26" s="107">
        <v>159.666</v>
      </c>
      <c r="I26" s="84">
        <f>H26-G26</f>
        <v>8.4159999999999968</v>
      </c>
      <c r="J26" s="69"/>
      <c r="K26" s="110">
        <f>C26+G26</f>
        <v>217.94900000000001</v>
      </c>
      <c r="L26" s="111">
        <f>D26+H26</f>
        <v>265.31099999999998</v>
      </c>
      <c r="M26" s="115">
        <f>L26-K26</f>
        <v>47.361999999999966</v>
      </c>
    </row>
    <row r="27" spans="1:18" ht="10.5" customHeight="1" x14ac:dyDescent="0.25">
      <c r="A27" s="100" t="s">
        <v>8</v>
      </c>
      <c r="B27" s="49"/>
      <c r="C27" s="56">
        <f>(C26-C25)/C25</f>
        <v>0.35556052353467194</v>
      </c>
      <c r="D27" s="56">
        <f>(D26-D25)/D25</f>
        <v>0.30524221944921492</v>
      </c>
      <c r="E27" s="95"/>
      <c r="F27" s="53"/>
      <c r="G27" s="60">
        <f>(G26-G25)/G25</f>
        <v>0.22442866741684003</v>
      </c>
      <c r="H27" s="60">
        <f>(H26-H25)/H25</f>
        <v>0.18958426464014302</v>
      </c>
      <c r="I27" s="52"/>
      <c r="J27" s="53"/>
      <c r="K27" s="62">
        <f>(K26-K25)/K25</f>
        <v>0.26178277205597156</v>
      </c>
      <c r="L27" s="62">
        <f>(L26-L25)/L25</f>
        <v>0.23309273606960429</v>
      </c>
      <c r="M27" s="54"/>
      <c r="R27" s="113"/>
    </row>
    <row r="28" spans="1:18" x14ac:dyDescent="0.25">
      <c r="R28" s="113"/>
    </row>
    <row r="29" spans="1:18" x14ac:dyDescent="0.25">
      <c r="M29" s="40"/>
    </row>
    <row r="30" spans="1:18" x14ac:dyDescent="0.25">
      <c r="M30" s="41"/>
    </row>
    <row r="32" spans="1:18" x14ac:dyDescent="0.25">
      <c r="M32" s="40"/>
    </row>
  </sheetData>
  <mergeCells count="5">
    <mergeCell ref="A1:M1"/>
    <mergeCell ref="A2:A3"/>
    <mergeCell ref="C2:E2"/>
    <mergeCell ref="G2:I2"/>
    <mergeCell ref="K2:M2"/>
  </mergeCells>
  <pageMargins left="0.7" right="0.7" top="0.75" bottom="0.75" header="0.3" footer="0.3"/>
  <pageSetup paperSize="9" orientation="landscape" horizontalDpi="4294967293" r:id="rId1"/>
  <ignoredErrors>
    <ignoredError sqref="K23:L23 K21:L21 K19:L19 K17:L17 K14:L14 K11:L11 K8:L8 K6:L6 K9:L9 K18:L18 K22:L22 K24:L24 K15:L15 K12:K13 L13 K7:L7 K16:L16 K10:L1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eDocument</p:Name>
  <p:Description/>
  <p:Statement/>
  <p:PolicyItems>
    <p:PolicyItem featureId="Microsoft.Office.RecordsManagement.PolicyFeatures.Expiration" staticId="0x0101000BC94875665D404BB1351B53C41FD2C0|151133126" UniqueId="7090b3dc-2b30-4d67-9df2-b4667f031213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3</number>
                  <property>Modified</property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  <Schedule type="Record">
            <stages>
              <data stageId="2">
                <formula id="Microsoft.Office.RecordsManagement.PolicyFeatures.Expiration.Formula.BuiltIn">
                  <number>3</number>
                  <property>Modified</property>
                  <propertyId>8c06beca-0777-48f7-91c7-6da68bc07b69</propertyId>
                  <period>months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bb6f7a-57eb-4a2b-bb48-15dfe6fa814f">
      <Value>3</Value>
      <Value>2</Value>
      <Value>1</Value>
      <Value>7</Value>
    </TaxCatchAll>
    <eDocs_FileStatus xmlns="http://schemas.microsoft.com/sharepoint/v3">Live</eDocs_FileStatus>
    <eDocs_FileTopicsTaxHTField0 xmlns="7462b8ac-ff2c-4a3e-a811-0191948e549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Trade Performance Tables</TermName>
          <TermId xmlns="http://schemas.microsoft.com/office/infopath/2007/PartnerControls">96af9aeb-1975-46c2-a30f-eed4bd9f9196</TermId>
        </TermInfo>
      </Terms>
    </eDocs_FileTopicsTaxHTField0>
    <eDocs_YearTaxHTField0 xmlns="7462b8ac-ff2c-4a3e-a811-0191948e549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838ad618-661f-45cc-9448-6e00f07e32fb</TermId>
        </TermInfo>
      </Terms>
    </eDocs_YearTaxHTField0>
    <eDocs_DocumentTopicsTaxHTField0 xmlns="7462b8ac-ff2c-4a3e-a811-0191948e5491">
      <Terms xmlns="http://schemas.microsoft.com/office/infopath/2007/PartnerControls"/>
    </eDocs_DocumentTopicsTaxHTField0>
    <eDocs_SeriesSubSeriesTaxHTField0 xmlns="7462b8ac-ff2c-4a3e-a811-0191948e549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286</TermName>
          <TermId xmlns="http://schemas.microsoft.com/office/infopath/2007/PartnerControls">41e72b40-d525-446b-b98f-bd0df769bf63</TermId>
        </TermInfo>
      </Terms>
    </eDocs_SeriesSubSeriesTaxHTField0>
    <eDocs_FileName xmlns="http://schemas.microsoft.com/sharepoint/v3">Trade Performance Table</eDocs_FileName>
    <_dlc_ExpireDateSaved xmlns="http://schemas.microsoft.com/sharepoint/v3" xsi:nil="true"/>
    <_dlc_ExpireDate xmlns="http://schemas.microsoft.com/sharepoint/v3">2022-12-13T14:53:32+00:00</_dlc_ExpireDate>
    <eDocs_SecurityClassificationTaxHTField0 xmlns="7462b8ac-ff2c-4a3e-a811-0191948e5491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779752a3-a421-4077-839c-91815f544ae2</TermId>
        </TermInfo>
      </Terms>
    </eDocs_SecurityClassificationTaxHTField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5998D5CE240BBD44BB3E58EC9ECF68EE" ma:contentTypeVersion="12" ma:contentTypeDescription="Create a new document for eDocs" ma:contentTypeScope="" ma:versionID="82ea6ad29ae65730f152ac455b4d2ae5">
  <xsd:schema xmlns:xsd="http://www.w3.org/2001/XMLSchema" xmlns:xs="http://www.w3.org/2001/XMLSchema" xmlns:p="http://schemas.microsoft.com/office/2006/metadata/properties" xmlns:ns1="http://schemas.microsoft.com/sharepoint/v3" xmlns:ns2="7462b8ac-ff2c-4a3e-a811-0191948e5491" xmlns:ns3="edbb6f7a-57eb-4a2b-bb48-15dfe6fa814f" targetNamespace="http://schemas.microsoft.com/office/2006/metadata/properties" ma:root="true" ma:fieldsID="f99d92b1843c865af63b0d838c88dcc1" ns1:_="" ns2:_="" ns3:_="">
    <xsd:import namespace="http://schemas.microsoft.com/sharepoint/v3"/>
    <xsd:import namespace="7462b8ac-ff2c-4a3e-a811-0191948e5491"/>
    <xsd:import namespace="edbb6f7a-57eb-4a2b-bb48-15dfe6fa814f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2b8ac-ff2c-4a3e-a811-0191948e5491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2e36a89c-badf-4a75-9c1f-7b6075148829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e36a89c-badf-4a75-9c1f-7b6075148829" ma:termSetId="8a03c542-8ee2-42ae-859c-5871d357c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e36a89c-badf-4a75-9c1f-7b6075148829" ma:termSetId="19906231-5322-4bde-9eca-e2bf4b2863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e36a89c-badf-4a75-9c1f-7b6075148829" ma:termSetId="3dd97c27-f4a3-428e-88ed-ab421e3bf3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1;#Unclassified|779752a3-a421-4077-839c-91815f544ae2" ma:fieldId="{6bbd3faf-a5ab-4e5e-b8a6-a5e099cef439}" ma:sspId="2e36a89c-badf-4a75-9c1f-7b6075148829" ma:termSetId="adff5dbb-d868-43e3-a559-099a223f74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b6f7a-57eb-4a2b-bb48-15dfe6fa814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47ed81c-8dc0-4c6f-bfcc-f57dfd4df90a}" ma:internalName="TaxCatchAll" ma:showField="CatchAllData" ma:web="edbb6f7a-57eb-4a2b-bb48-15dfe6fa8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FF73055D-D743-4FFC-959C-681D898487A6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71AB1F0-5C38-4FF3-A256-1B92BCB486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71B6C-FA06-4EA6-B3B9-1CF184DB1B11}">
  <ds:schemaRefs>
    <ds:schemaRef ds:uri="http://schemas.microsoft.com/office/2006/documentManagement/types"/>
    <ds:schemaRef ds:uri="7462b8ac-ff2c-4a3e-a811-0191948e549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dbb6f7a-57eb-4a2b-bb48-15dfe6fa814f"/>
    <ds:schemaRef ds:uri="http://schemas.microsoft.com/sharepoint/v3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1F465ED-E889-4D62-8240-07D73A3BC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62b8ac-ff2c-4a3e-a811-0191948e5491"/>
    <ds:schemaRef ds:uri="edbb6f7a-57eb-4a2b-bb48-15dfe6fa8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EF5C1CA-B78D-4C03-AA56-57C111B360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Perf 2011 -2022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Carty</dc:creator>
  <cp:lastModifiedBy>Miranda Naughton</cp:lastModifiedBy>
  <cp:lastPrinted>2022-07-27T12:03:24Z</cp:lastPrinted>
  <dcterms:created xsi:type="dcterms:W3CDTF">2022-02-17T09:10:16Z</dcterms:created>
  <dcterms:modified xsi:type="dcterms:W3CDTF">2022-09-14T09:04:55Z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0x0101000BC94875665D404BB1351B53C41FD2C0005998D5CE240BBD44BB3E58EC9ECF68EE</vt:lpwstr>
  </property>
  <property fmtid="{D5CDD505-2E9C-101B-9397-08002B2CF9AE}" pid="3" name="eDocs_FileTopics">
    <vt:lpwstr>7;#Trade Performance Tables|96af9aeb-1975-46c2-a30f-eed4bd9f9196</vt:lpwstr>
  </property>
  <property fmtid="{D5CDD505-2E9C-101B-9397-08002B2CF9AE}" pid="4" name="eDocs_DocumentTopics">
    <vt:lpwstr/>
  </property>
  <property fmtid="{D5CDD505-2E9C-101B-9397-08002B2CF9AE}" pid="5" name="eDocs_Year">
    <vt:lpwstr>2;#2021|a64395a4-af33-4797-8677-16ff10df57b2</vt:lpwstr>
  </property>
  <property fmtid="{D5CDD505-2E9C-101B-9397-08002B2CF9AE}" pid="6" name="eDocs_SeriesSubSeries">
    <vt:lpwstr>3;#286|41e72b40-d525-446b-b98f-bd0df769bf63</vt:lpwstr>
  </property>
  <property fmtid="{D5CDD505-2E9C-101B-9397-08002B2CF9AE}" pid="7" name="eDocs_SecurityClassificationTaxHTField0">
    <vt:lpwstr>Unclassified|779752a3-a421-4077-839c-91815f544ae2</vt:lpwstr>
  </property>
  <property fmtid="{D5CDD505-2E9C-101B-9397-08002B2CF9AE}" pid="8" name="_dlc_policyId">
    <vt:lpwstr>0x0101000BC94875665D404BB1351B53C41FD2C0|151133126</vt:lpwstr>
  </property>
  <property fmtid="{D5CDD505-2E9C-101B-9397-08002B2CF9AE}" pid="9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10" name="eDocs_SecurityClassification">
    <vt:lpwstr>1;#Unclassified|779752a3-a421-4077-839c-91815f544ae2</vt:lpwstr>
  </property>
  <property fmtid="{D5CDD505-2E9C-101B-9397-08002B2CF9AE}" pid="11" name="_docset_NoMedatataSyncRequired">
    <vt:lpwstr>False</vt:lpwstr>
  </property>
</Properties>
</file>